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9750" tabRatio="354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3" i="1" l="1"/>
  <c r="I40" i="1" l="1"/>
  <c r="I29" i="1"/>
  <c r="I27" i="1"/>
  <c r="I25" i="1"/>
  <c r="I24" i="1"/>
  <c r="I18" i="1"/>
  <c r="I16" i="1"/>
  <c r="I14" i="1"/>
  <c r="I12" i="1"/>
  <c r="I10" i="1"/>
  <c r="I2" i="1"/>
  <c r="I30" i="1"/>
  <c r="I19" i="1"/>
  <c r="I22" i="1"/>
  <c r="I20" i="1" l="1"/>
  <c r="I7" i="1"/>
  <c r="I15" i="1"/>
  <c r="I11" i="1"/>
  <c r="I38" i="1" l="1"/>
  <c r="I35" i="1" l="1"/>
  <c r="I3" i="1"/>
  <c r="I4" i="1"/>
  <c r="I5" i="1"/>
  <c r="I6" i="1"/>
  <c r="I8" i="1"/>
  <c r="I9" i="1"/>
  <c r="I17" i="1"/>
  <c r="I21" i="1"/>
  <c r="I23" i="1"/>
  <c r="I26" i="1"/>
  <c r="I28" i="1"/>
  <c r="I31" i="1"/>
  <c r="I32" i="1"/>
  <c r="I33" i="1"/>
  <c r="I34" i="1"/>
  <c r="I36" i="1"/>
  <c r="I37" i="1"/>
  <c r="I39" i="1"/>
  <c r="I41" i="1" l="1"/>
</calcChain>
</file>

<file path=xl/sharedStrings.xml><?xml version="1.0" encoding="utf-8"?>
<sst xmlns="http://schemas.openxmlformats.org/spreadsheetml/2006/main" count="280" uniqueCount="86">
  <si>
    <t>Profile Nr.</t>
  </si>
  <si>
    <t>Total m/days</t>
  </si>
  <si>
    <t>Profile</t>
  </si>
  <si>
    <t>1.10</t>
  </si>
  <si>
    <t>Junior Project Support Officer</t>
  </si>
  <si>
    <t>Senior Network Specialist</t>
  </si>
  <si>
    <t>Junior Network Specialist</t>
  </si>
  <si>
    <t>Senior System Engineer</t>
  </si>
  <si>
    <t>Junior System &amp; Storage Engineer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</si>
  <si>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</si>
  <si>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</si>
  <si>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</si>
  <si>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</si>
  <si>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</si>
  <si>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</si>
  <si>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</si>
  <si>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</si>
  <si>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</si>
  <si>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</si>
  <si>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</si>
  <si>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</si>
  <si>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</si>
  <si>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</si>
  <si>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</si>
  <si>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</si>
  <si>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</si>
  <si>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Senior Network Analysis Expert</t>
  </si>
  <si>
    <t>1.3</t>
  </si>
  <si>
    <t>1.4</t>
  </si>
  <si>
    <t>1.5</t>
  </si>
  <si>
    <t>1.6</t>
  </si>
  <si>
    <t>1.7</t>
  </si>
  <si>
    <t>1.8</t>
  </si>
  <si>
    <t>1.9</t>
  </si>
  <si>
    <t>1.28</t>
  </si>
  <si>
    <t>Intermediate Application Architect</t>
  </si>
  <si>
    <t>Intermediate Test Engineer</t>
  </si>
  <si>
    <t>Senior Solution Architect</t>
  </si>
  <si>
    <t>1.29</t>
  </si>
  <si>
    <t>Senior Data center Architect</t>
  </si>
  <si>
    <t>Senior Project Manager</t>
  </si>
  <si>
    <t>1.30</t>
  </si>
  <si>
    <t xml:space="preserve">Junior Business &amp; IT Consultant </t>
  </si>
  <si>
    <t>Senior Business &amp; IT Consultant</t>
  </si>
  <si>
    <t>1.31</t>
  </si>
  <si>
    <t>1.32</t>
  </si>
  <si>
    <t>1.33</t>
  </si>
  <si>
    <t>1.34</t>
  </si>
  <si>
    <t xml:space="preserve">Intermediate Quality Consultant </t>
  </si>
  <si>
    <t>1.35</t>
  </si>
  <si>
    <t>1.36</t>
  </si>
  <si>
    <t>Senior IT Lawyer</t>
  </si>
  <si>
    <t>1.37</t>
  </si>
  <si>
    <t>Web Interface Designer</t>
  </si>
  <si>
    <t>1.38</t>
  </si>
  <si>
    <t>Junior Test Engineer</t>
  </si>
  <si>
    <t>IT Security Specialist</t>
  </si>
  <si>
    <t>Security Architect</t>
  </si>
  <si>
    <t>Information Security Management Expert</t>
  </si>
  <si>
    <t>Price on-site in Strasbourg Normal Working Hours</t>
  </si>
  <si>
    <t>Price on-site in Strasbourg during Extended Working Hours</t>
  </si>
  <si>
    <t>Price on-site in Brussels during Normal Working Hours</t>
  </si>
  <si>
    <t>Price on-site in Brussels during Extended Working Hours</t>
  </si>
  <si>
    <t>Total</t>
  </si>
  <si>
    <t>Fill in</t>
  </si>
  <si>
    <t>Price off-site</t>
  </si>
  <si>
    <t>Intermediate Requirements Analysis Specialist</t>
  </si>
  <si>
    <t>Intermediate GIS Specialist</t>
  </si>
  <si>
    <t>Senior Process Design Specialist</t>
  </si>
  <si>
    <t>Senior Continuous Service Improvement Specialist</t>
  </si>
  <si>
    <t>Junior Sharerpoint ECM Specialist</t>
  </si>
  <si>
    <t>Intermediate ITSM Tool Specialist</t>
  </si>
  <si>
    <t>Senior Business Intelligence Specialist</t>
  </si>
  <si>
    <t>Junior Business Intelligence Specialist</t>
  </si>
  <si>
    <t>Junior Service Desk Specialist</t>
  </si>
  <si>
    <t>Junior Technical Writer/proofreader</t>
  </si>
  <si>
    <t>Intermediate Service Delivery Coordinator</t>
  </si>
  <si>
    <t>Junior Middleware Support Specialist</t>
  </si>
  <si>
    <t>Intermediate Database Administration Specialist</t>
  </si>
  <si>
    <t>Junior Network Operations Specialist</t>
  </si>
  <si>
    <t>Junior Data Center Engineer</t>
  </si>
  <si>
    <t>Junior Biometric Analyst</t>
  </si>
  <si>
    <t>Service Reporting Specialist</t>
  </si>
  <si>
    <t>Senior Biometric Analyst</t>
  </si>
  <si>
    <t>1.39</t>
  </si>
  <si>
    <t>Application Developer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</si>
</sst>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 Narrow"/>
      <family val="2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theme="5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theme="5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/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NumberFormat="1" applyFont="1" applyAlignment="1">
      <alignment vertical="top"/>
    </xf>
    <xf numFmtId="0" fontId="2" fillId="0" borderId="1" xfId="0" applyFont="1" applyBorder="1" applyAlignment="1">
      <alignment vertical="top" wrapText="1"/>
    </xf>
    <xf numFmtId="49" fontId="2" fillId="0" borderId="2" xfId="0" quotePrefix="1" applyNumberFormat="1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0" fontId="2" fillId="0" borderId="4" xfId="0" applyNumberFormat="1" applyFont="1" applyBorder="1" applyAlignment="1">
      <alignment vertical="top"/>
    </xf>
    <xf numFmtId="49" fontId="2" fillId="0" borderId="5" xfId="0" quotePrefix="1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2" fillId="0" borderId="6" xfId="0" applyNumberFormat="1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1" fontId="3" fillId="0" borderId="10" xfId="0" applyNumberFormat="1" applyFont="1" applyBorder="1"/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sz val="9"/>
        <name val="Arial Narrow"/>
        <scheme val="none"/>
      </font>
      <numFmt numFmtId="0" formatCode="General"/>
      <alignment horizontal="general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 Narrow"/>
        <scheme val="none"/>
      </font>
      <alignment horizontal="general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 Narrow"/>
        <scheme val="none"/>
      </font>
      <alignment horizontal="general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 Narrow"/>
        <scheme val="none"/>
      </font>
      <alignment horizontal="general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 Narrow"/>
        <scheme val="none"/>
      </font>
      <alignment horizontal="general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 Narrow"/>
        <scheme val="none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scheme val="none"/>
      </font>
      <numFmt numFmtId="1" formatCode="0"/>
      <border diagonalUp="0" diagonalDown="0" outline="0">
        <left/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 Narrow"/>
        <scheme val="none"/>
      </font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 Narrow"/>
        <scheme val="none"/>
      </font>
      <numFmt numFmtId="30" formatCode="@"/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Arial Narrow"/>
        <scheme val="none"/>
      </font>
      <alignment horizontal="general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I41" totalsRowCount="1" dataDxfId="11">
  <autoFilter ref="A1:I40"/>
  <tableColumns count="9">
    <tableColumn id="10" name="Profile Nr." dataDxfId="10" totalsRowDxfId="9"/>
    <tableColumn id="9" name="Profile" dataDxfId="8" totalsRowDxfId="7"/>
    <tableColumn id="8" name="Total m/days" totalsRowDxfId="6"/>
    <tableColumn id="5" name="Price on-site in Strasbourg Normal Working Hours" dataDxfId="5"/>
    <tableColumn id="2" name="Price on-site in Strasbourg during Extended Working Hours" dataDxfId="4"/>
    <tableColumn id="3" name="Price on-site in Brussels during Normal Working Hours" dataDxfId="3"/>
    <tableColumn id="4" name="Price on-site in Brussels during Extended Working Hours" dataDxfId="2"/>
    <tableColumn id="6" name="Price off-site" dataDxfId="1"/>
    <tableColumn id="11" name="Total" totalsRowFunction="sum" dataDxfId="0">
      <calculatedColumnFormula>(C2*D2*0.6)*0.98+(C2*E2*0.6)*0.02+(C2*F2*0.1)*0.98+(C2*G2*0.1)*0.02+(C2*H2*0.3)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zoomScaleNormal="100" workbookViewId="0">
      <pane xSplit="3" ySplit="1" topLeftCell="D17" activePane="bottomRight" state="frozenSplit"/>
      <selection pane="topRight" activeCell="D1" sqref="D1"/>
      <selection pane="bottomLeft" activeCell="A2" sqref="A2"/>
      <selection pane="bottomRight" activeCell="I40" sqref="I40"/>
    </sheetView>
  </sheetViews>
  <sheetFormatPr defaultRowHeight="267.75" customHeight="1" x14ac:dyDescent="0.25"/>
  <cols>
    <col min="1" max="1" width="10.85546875" style="4" customWidth="1"/>
    <col min="2" max="2" width="16.5703125" style="3" customWidth="1"/>
    <col min="3" max="3" width="11.85546875" style="2" customWidth="1"/>
    <col min="4" max="4" width="14.42578125" customWidth="1"/>
    <col min="5" max="5" width="17.42578125" customWidth="1"/>
    <col min="6" max="6" width="16.42578125" customWidth="1"/>
    <col min="7" max="7" width="21.5703125" customWidth="1"/>
    <col min="8" max="8" width="18.7109375" customWidth="1"/>
    <col min="9" max="9" width="18.5703125" customWidth="1"/>
    <col min="10" max="10" width="14.85546875" customWidth="1"/>
    <col min="11" max="11" width="12.85546875" customWidth="1"/>
    <col min="12" max="12" width="18.42578125" customWidth="1"/>
    <col min="13" max="13" width="10.42578125" customWidth="1"/>
  </cols>
  <sheetData>
    <row r="1" spans="1:9" s="1" customFormat="1" ht="54" x14ac:dyDescent="0.25">
      <c r="A1" s="7" t="s">
        <v>0</v>
      </c>
      <c r="B1" s="8" t="s">
        <v>2</v>
      </c>
      <c r="C1" s="6" t="s">
        <v>1</v>
      </c>
      <c r="D1" s="19" t="s">
        <v>59</v>
      </c>
      <c r="E1" s="19" t="s">
        <v>60</v>
      </c>
      <c r="F1" s="19" t="s">
        <v>61</v>
      </c>
      <c r="G1" s="19" t="s">
        <v>62</v>
      </c>
      <c r="H1" s="19" t="s">
        <v>65</v>
      </c>
      <c r="I1" s="19" t="s">
        <v>63</v>
      </c>
    </row>
    <row r="2" spans="1:9" s="5" customFormat="1" ht="27" x14ac:dyDescent="0.25">
      <c r="A2" s="12">
        <v>1.1000000000000001</v>
      </c>
      <c r="B2" s="13" t="s">
        <v>4</v>
      </c>
      <c r="C2" s="14">
        <v>2900</v>
      </c>
      <c r="D2" s="9" t="s">
        <v>64</v>
      </c>
      <c r="E2" s="9" t="s">
        <v>64</v>
      </c>
      <c r="F2" s="9" t="s">
        <v>64</v>
      </c>
      <c r="G2" s="9" t="s">
        <v>64</v>
      </c>
      <c r="H2" s="9" t="s">
        <v>64</v>
      </c>
      <c r="I2" s="9" t="e">
        <f>(C2*D2*0.7)*0.98+(C2*E2*0.7)*0.02+(C2*F2*0.1)*0.98+(C2*G2*0.1)*0.02+(C2*H2*0.2)</f>
        <v>#VALUE!</v>
      </c>
    </row>
    <row r="3" spans="1:9" s="5" customFormat="1" ht="40.5" x14ac:dyDescent="0.25">
      <c r="A3" s="15">
        <v>1.2</v>
      </c>
      <c r="B3" s="16" t="s">
        <v>66</v>
      </c>
      <c r="C3" s="17">
        <v>1400</v>
      </c>
      <c r="D3" s="9" t="s">
        <v>64</v>
      </c>
      <c r="E3" s="9" t="s">
        <v>64</v>
      </c>
      <c r="F3" s="9" t="s">
        <v>64</v>
      </c>
      <c r="G3" s="9" t="s">
        <v>64</v>
      </c>
      <c r="H3" s="9" t="s">
        <v>64</v>
      </c>
      <c r="I3" s="10" t="e">
        <f t="shared" ref="I3:I39" si="0">(C3*D3*0.6)*0.98+(C3*E3*0.6)*0.02+(C3*F3*0.1)*0.98+(C3*G3*0.1)*0.02+(C3*H3*0.3)</f>
        <v>#VALUE!</v>
      </c>
    </row>
    <row r="4" spans="1:9" s="5" customFormat="1" ht="27" x14ac:dyDescent="0.25">
      <c r="A4" s="15" t="s">
        <v>27</v>
      </c>
      <c r="B4" s="16" t="s">
        <v>48</v>
      </c>
      <c r="C4" s="17">
        <v>800</v>
      </c>
      <c r="D4" s="9" t="s">
        <v>64</v>
      </c>
      <c r="E4" s="9" t="s">
        <v>64</v>
      </c>
      <c r="F4" s="9" t="s">
        <v>64</v>
      </c>
      <c r="G4" s="9" t="s">
        <v>64</v>
      </c>
      <c r="H4" s="9" t="s">
        <v>64</v>
      </c>
      <c r="I4" s="10" t="e">
        <f t="shared" si="0"/>
        <v>#VALUE!</v>
      </c>
    </row>
    <row r="5" spans="1:9" s="5" customFormat="1" ht="27" x14ac:dyDescent="0.25">
      <c r="A5" s="15" t="s">
        <v>28</v>
      </c>
      <c r="B5" s="16" t="s">
        <v>67</v>
      </c>
      <c r="C5" s="17">
        <v>400</v>
      </c>
      <c r="D5" s="9" t="s">
        <v>64</v>
      </c>
      <c r="E5" s="9" t="s">
        <v>64</v>
      </c>
      <c r="F5" s="9" t="s">
        <v>64</v>
      </c>
      <c r="G5" s="9" t="s">
        <v>64</v>
      </c>
      <c r="H5" s="9" t="s">
        <v>64</v>
      </c>
      <c r="I5" s="10" t="e">
        <f t="shared" si="0"/>
        <v>#VALUE!</v>
      </c>
    </row>
    <row r="6" spans="1:9" s="5" customFormat="1" ht="27" x14ac:dyDescent="0.25">
      <c r="A6" s="15" t="s">
        <v>29</v>
      </c>
      <c r="B6" s="16" t="s">
        <v>68</v>
      </c>
      <c r="C6" s="17">
        <v>600</v>
      </c>
      <c r="D6" s="9" t="s">
        <v>64</v>
      </c>
      <c r="E6" s="9" t="s">
        <v>64</v>
      </c>
      <c r="F6" s="9" t="s">
        <v>64</v>
      </c>
      <c r="G6" s="9" t="s">
        <v>64</v>
      </c>
      <c r="H6" s="9" t="s">
        <v>64</v>
      </c>
      <c r="I6" s="10" t="e">
        <f t="shared" si="0"/>
        <v>#VALUE!</v>
      </c>
    </row>
    <row r="7" spans="1:9" s="5" customFormat="1" ht="40.5" x14ac:dyDescent="0.25">
      <c r="A7" s="15" t="s">
        <v>30</v>
      </c>
      <c r="B7" s="16" t="s">
        <v>69</v>
      </c>
      <c r="C7" s="17">
        <v>200</v>
      </c>
      <c r="D7" s="9" t="s">
        <v>64</v>
      </c>
      <c r="E7" s="9" t="s">
        <v>64</v>
      </c>
      <c r="F7" s="9" t="s">
        <v>64</v>
      </c>
      <c r="G7" s="9" t="s">
        <v>64</v>
      </c>
      <c r="H7" s="9" t="s">
        <v>64</v>
      </c>
      <c r="I7" s="10" t="e">
        <f>(C7*D7*0.6)*0.98+(C7*E7*0.6)*0.02+(C7*F7*0.1)*0.98+(C7*G7*0.1)*0.02+(C7*H7*0.3)</f>
        <v>#VALUE!</v>
      </c>
    </row>
    <row r="8" spans="1:9" s="5" customFormat="1" ht="27" x14ac:dyDescent="0.25">
      <c r="A8" s="15" t="s">
        <v>31</v>
      </c>
      <c r="B8" s="16" t="s">
        <v>70</v>
      </c>
      <c r="C8" s="17">
        <v>800</v>
      </c>
      <c r="D8" s="9" t="s">
        <v>64</v>
      </c>
      <c r="E8" s="9" t="s">
        <v>64</v>
      </c>
      <c r="F8" s="9" t="s">
        <v>64</v>
      </c>
      <c r="G8" s="9" t="s">
        <v>64</v>
      </c>
      <c r="H8" s="9" t="s">
        <v>64</v>
      </c>
      <c r="I8" s="10" t="e">
        <f t="shared" si="0"/>
        <v>#VALUE!</v>
      </c>
    </row>
    <row r="9" spans="1:9" s="5" customFormat="1" ht="15" x14ac:dyDescent="0.25">
      <c r="A9" s="15" t="s">
        <v>32</v>
      </c>
      <c r="B9" s="16" t="s">
        <v>40</v>
      </c>
      <c r="C9" s="17">
        <v>2400</v>
      </c>
      <c r="D9" s="9" t="s">
        <v>64</v>
      </c>
      <c r="E9" s="9" t="s">
        <v>64</v>
      </c>
      <c r="F9" s="9" t="s">
        <v>64</v>
      </c>
      <c r="G9" s="9" t="s">
        <v>64</v>
      </c>
      <c r="H9" s="9" t="s">
        <v>64</v>
      </c>
      <c r="I9" s="10" t="e">
        <f t="shared" si="0"/>
        <v>#VALUE!</v>
      </c>
    </row>
    <row r="10" spans="1:9" s="5" customFormat="1" ht="27" x14ac:dyDescent="0.25">
      <c r="A10" s="15" t="s">
        <v>33</v>
      </c>
      <c r="B10" s="16" t="s">
        <v>71</v>
      </c>
      <c r="C10" s="17">
        <v>600</v>
      </c>
      <c r="D10" s="9" t="s">
        <v>64</v>
      </c>
      <c r="E10" s="9" t="s">
        <v>64</v>
      </c>
      <c r="F10" s="9" t="s">
        <v>64</v>
      </c>
      <c r="G10" s="9" t="s">
        <v>64</v>
      </c>
      <c r="H10" s="9" t="s">
        <v>64</v>
      </c>
      <c r="I10" s="10" t="e">
        <f>(C10*D10*0.7)*0.9+(C10*E10*0.7)*0.1+(C10*F10*0.1)*0.98+(C10*G10*0.1)*0.02+(C10*H10*0.2)</f>
        <v>#VALUE!</v>
      </c>
    </row>
    <row r="11" spans="1:9" s="5" customFormat="1" ht="27" x14ac:dyDescent="0.25">
      <c r="A11" s="15" t="s">
        <v>3</v>
      </c>
      <c r="B11" s="16" t="s">
        <v>72</v>
      </c>
      <c r="C11" s="17">
        <v>920</v>
      </c>
      <c r="D11" s="9" t="s">
        <v>64</v>
      </c>
      <c r="E11" s="9" t="s">
        <v>64</v>
      </c>
      <c r="F11" s="9" t="s">
        <v>64</v>
      </c>
      <c r="G11" s="9" t="s">
        <v>64</v>
      </c>
      <c r="H11" s="9" t="s">
        <v>64</v>
      </c>
      <c r="I11" s="10" t="e">
        <f t="shared" si="0"/>
        <v>#VALUE!</v>
      </c>
    </row>
    <row r="12" spans="1:9" s="5" customFormat="1" ht="27" x14ac:dyDescent="0.25">
      <c r="A12" s="15" t="s">
        <v>9</v>
      </c>
      <c r="B12" s="16" t="s">
        <v>73</v>
      </c>
      <c r="C12" s="17">
        <v>800</v>
      </c>
      <c r="D12" s="9" t="s">
        <v>64</v>
      </c>
      <c r="E12" s="9" t="s">
        <v>64</v>
      </c>
      <c r="F12" s="9" t="s">
        <v>64</v>
      </c>
      <c r="G12" s="9" t="s">
        <v>64</v>
      </c>
      <c r="H12" s="9" t="s">
        <v>64</v>
      </c>
      <c r="I12" s="10" t="e">
        <f>(C12*D12*0.7)*0.98+(C12*E12*0.7)*0.02+(C12*F12*0.1)*0.98+(C12*G12*0.1)*0.02+(C12*H12*0.2)</f>
        <v>#VALUE!</v>
      </c>
    </row>
    <row r="13" spans="1:9" s="5" customFormat="1" ht="27" x14ac:dyDescent="0.25">
      <c r="A13" s="15" t="s">
        <v>10</v>
      </c>
      <c r="B13" s="16" t="s">
        <v>74</v>
      </c>
      <c r="C13" s="17">
        <v>600</v>
      </c>
      <c r="D13" s="9" t="s">
        <v>64</v>
      </c>
      <c r="E13" s="9" t="s">
        <v>64</v>
      </c>
      <c r="F13" s="9" t="s">
        <v>64</v>
      </c>
      <c r="G13" s="9" t="s">
        <v>64</v>
      </c>
      <c r="H13" s="9" t="s">
        <v>64</v>
      </c>
      <c r="I13" s="10" t="e">
        <f>(C13*D13*0.8)*0.65+(C13*E13*0.8)*0.35+(C13*F13*0.1)*0.98+(C13*G13*0.1)*0.02+(C13*H13*0.1)</f>
        <v>#VALUE!</v>
      </c>
    </row>
    <row r="14" spans="1:9" s="5" customFormat="1" ht="27" x14ac:dyDescent="0.25">
      <c r="A14" s="15" t="s">
        <v>11</v>
      </c>
      <c r="B14" s="16" t="s">
        <v>75</v>
      </c>
      <c r="C14" s="17">
        <v>400</v>
      </c>
      <c r="D14" s="9" t="s">
        <v>64</v>
      </c>
      <c r="E14" s="9" t="s">
        <v>64</v>
      </c>
      <c r="F14" s="9" t="s">
        <v>64</v>
      </c>
      <c r="G14" s="9" t="s">
        <v>64</v>
      </c>
      <c r="H14" s="9" t="s">
        <v>64</v>
      </c>
      <c r="I14" s="10" t="e">
        <f>(C14*D14*0.5)*0.98+(C14*E14*0.5)*0.02+(C14*F14*0.1)*0.98+(C14*G14*0.1)*0.02+(C14*H14*0.4)</f>
        <v>#VALUE!</v>
      </c>
    </row>
    <row r="15" spans="1:9" s="5" customFormat="1" ht="27" x14ac:dyDescent="0.25">
      <c r="A15" s="15" t="s">
        <v>12</v>
      </c>
      <c r="B15" s="16" t="s">
        <v>76</v>
      </c>
      <c r="C15" s="17">
        <v>1600</v>
      </c>
      <c r="D15" s="9" t="s">
        <v>64</v>
      </c>
      <c r="E15" s="9" t="s">
        <v>64</v>
      </c>
      <c r="F15" s="9" t="s">
        <v>64</v>
      </c>
      <c r="G15" s="9" t="s">
        <v>64</v>
      </c>
      <c r="H15" s="9" t="s">
        <v>64</v>
      </c>
      <c r="I15" s="10" t="e">
        <f>(C15*D15*0.6)*0.9+(C15*E15*0.6)*0.1+(C15*F15*0.1)*0.98+(C15*G15*0.1)*0.02+(C15*H15*0.3)</f>
        <v>#VALUE!</v>
      </c>
    </row>
    <row r="16" spans="1:9" s="5" customFormat="1" ht="27" x14ac:dyDescent="0.25">
      <c r="A16" s="15" t="s">
        <v>13</v>
      </c>
      <c r="B16" s="16" t="s">
        <v>77</v>
      </c>
      <c r="C16" s="17">
        <v>1600</v>
      </c>
      <c r="D16" s="9" t="s">
        <v>64</v>
      </c>
      <c r="E16" s="9" t="s">
        <v>64</v>
      </c>
      <c r="F16" s="9" t="s">
        <v>64</v>
      </c>
      <c r="G16" s="9" t="s">
        <v>64</v>
      </c>
      <c r="H16" s="9" t="s">
        <v>64</v>
      </c>
      <c r="I16" s="10" t="e">
        <f>(C16*D16*0.8)*0.8+(C16*E16*0.8)*0.2+(C16*F16*0.1)*0.98+(C16*G16*0.1)*0.02+(C16*H16*0.1)</f>
        <v>#VALUE!</v>
      </c>
    </row>
    <row r="17" spans="1:11" s="5" customFormat="1" ht="27" x14ac:dyDescent="0.25">
      <c r="A17" s="15" t="s">
        <v>14</v>
      </c>
      <c r="B17" s="16" t="s">
        <v>35</v>
      </c>
      <c r="C17" s="17">
        <v>400</v>
      </c>
      <c r="D17" s="9" t="s">
        <v>64</v>
      </c>
      <c r="E17" s="9" t="s">
        <v>64</v>
      </c>
      <c r="F17" s="9" t="s">
        <v>64</v>
      </c>
      <c r="G17" s="9" t="s">
        <v>64</v>
      </c>
      <c r="H17" s="9" t="s">
        <v>64</v>
      </c>
      <c r="I17" s="10" t="e">
        <f t="shared" si="0"/>
        <v>#VALUE!</v>
      </c>
    </row>
    <row r="18" spans="1:11" s="5" customFormat="1" ht="27" x14ac:dyDescent="0.25">
      <c r="A18" s="15" t="s">
        <v>15</v>
      </c>
      <c r="B18" s="16" t="s">
        <v>78</v>
      </c>
      <c r="C18" s="17">
        <v>1600</v>
      </c>
      <c r="D18" s="9" t="s">
        <v>64</v>
      </c>
      <c r="E18" s="9" t="s">
        <v>64</v>
      </c>
      <c r="F18" s="9" t="s">
        <v>64</v>
      </c>
      <c r="G18" s="9" t="s">
        <v>64</v>
      </c>
      <c r="H18" s="9" t="s">
        <v>64</v>
      </c>
      <c r="I18" s="10" t="e">
        <f>(C18*D18*0.8)*0.8+(C18*E18*0.8)*0.2+(C18*F18*0.1)*0.98+(C18*G18*0.1)*0.02+(C18*H18*0.1)</f>
        <v>#VALUE!</v>
      </c>
    </row>
    <row r="19" spans="1:11" s="5" customFormat="1" ht="15" x14ac:dyDescent="0.25">
      <c r="A19" s="15" t="s">
        <v>16</v>
      </c>
      <c r="B19" s="16" t="s">
        <v>55</v>
      </c>
      <c r="C19" s="17">
        <v>2050</v>
      </c>
      <c r="D19" s="9" t="s">
        <v>64</v>
      </c>
      <c r="E19" s="9" t="s">
        <v>64</v>
      </c>
      <c r="F19" s="9" t="s">
        <v>64</v>
      </c>
      <c r="G19" s="9" t="s">
        <v>64</v>
      </c>
      <c r="H19" s="9" t="s">
        <v>64</v>
      </c>
      <c r="I19" s="10" t="e">
        <f>(C19*D19*0.7)*0.98+(C19*E19*0.7)*0.02+(C19*F19*0.1)*0.98+(C19*G19*0.1)*0.02+(C19*H19*0.2)</f>
        <v>#VALUE!</v>
      </c>
    </row>
    <row r="20" spans="1:11" s="5" customFormat="1" ht="27" x14ac:dyDescent="0.25">
      <c r="A20" s="15" t="s">
        <v>17</v>
      </c>
      <c r="B20" s="16" t="s">
        <v>36</v>
      </c>
      <c r="C20" s="17">
        <v>2950</v>
      </c>
      <c r="D20" s="9" t="s">
        <v>64</v>
      </c>
      <c r="E20" s="9" t="s">
        <v>64</v>
      </c>
      <c r="F20" s="9" t="s">
        <v>64</v>
      </c>
      <c r="G20" s="9" t="s">
        <v>64</v>
      </c>
      <c r="H20" s="9" t="s">
        <v>64</v>
      </c>
      <c r="I20" s="10" t="e">
        <f>(C20*D20*0.6)*0.98+(C20*E20*0.6)*0.02+(C20*F20*0.1)*0.98+(C20*G20*0.1)*0.02+(C20*H20*0.3)</f>
        <v>#VALUE!</v>
      </c>
    </row>
    <row r="21" spans="1:11" s="5" customFormat="1" ht="27" x14ac:dyDescent="0.25">
      <c r="A21" s="15" t="s">
        <v>18</v>
      </c>
      <c r="B21" s="16" t="s">
        <v>5</v>
      </c>
      <c r="C21" s="17">
        <v>5750</v>
      </c>
      <c r="D21" s="9" t="s">
        <v>64</v>
      </c>
      <c r="E21" s="9" t="s">
        <v>64</v>
      </c>
      <c r="F21" s="9" t="s">
        <v>64</v>
      </c>
      <c r="G21" s="9" t="s">
        <v>64</v>
      </c>
      <c r="H21" s="9" t="s">
        <v>64</v>
      </c>
      <c r="I21" s="10" t="e">
        <f t="shared" si="0"/>
        <v>#VALUE!</v>
      </c>
    </row>
    <row r="22" spans="1:11" s="5" customFormat="1" ht="15" x14ac:dyDescent="0.25">
      <c r="A22" s="15" t="s">
        <v>19</v>
      </c>
      <c r="B22" s="16" t="s">
        <v>6</v>
      </c>
      <c r="C22" s="17">
        <v>1800</v>
      </c>
      <c r="D22" s="9" t="s">
        <v>64</v>
      </c>
      <c r="E22" s="9" t="s">
        <v>64</v>
      </c>
      <c r="F22" s="9" t="s">
        <v>64</v>
      </c>
      <c r="G22" s="9" t="s">
        <v>64</v>
      </c>
      <c r="H22" s="9" t="s">
        <v>64</v>
      </c>
      <c r="I22" s="10" t="e">
        <f>(C22*D22*0.8)*0.98+(C22*E22*0.8)*0.02+(C22*F22*0.1)*0.98+(C22*G22*0.1)*0.02+(C22*H22*0.1)</f>
        <v>#VALUE!</v>
      </c>
    </row>
    <row r="23" spans="1:11" s="5" customFormat="1" ht="15" x14ac:dyDescent="0.25">
      <c r="A23" s="15" t="s">
        <v>20</v>
      </c>
      <c r="B23" s="16" t="s">
        <v>7</v>
      </c>
      <c r="C23" s="17">
        <v>3800</v>
      </c>
      <c r="D23" s="9" t="s">
        <v>64</v>
      </c>
      <c r="E23" s="9" t="s">
        <v>64</v>
      </c>
      <c r="F23" s="9" t="s">
        <v>64</v>
      </c>
      <c r="G23" s="9" t="s">
        <v>64</v>
      </c>
      <c r="H23" s="9" t="s">
        <v>64</v>
      </c>
      <c r="I23" s="10" t="e">
        <f t="shared" si="0"/>
        <v>#VALUE!</v>
      </c>
    </row>
    <row r="24" spans="1:11" s="5" customFormat="1" ht="27" x14ac:dyDescent="0.25">
      <c r="A24" s="15" t="s">
        <v>21</v>
      </c>
      <c r="B24" s="16" t="s">
        <v>8</v>
      </c>
      <c r="C24" s="17">
        <v>1600</v>
      </c>
      <c r="D24" s="9" t="s">
        <v>64</v>
      </c>
      <c r="E24" s="9" t="s">
        <v>64</v>
      </c>
      <c r="F24" s="9" t="s">
        <v>64</v>
      </c>
      <c r="G24" s="9" t="s">
        <v>64</v>
      </c>
      <c r="H24" s="9" t="s">
        <v>64</v>
      </c>
      <c r="I24" s="10" t="e">
        <f>(C24*D24*0.8)*0.98+(C24*E24*0.8)*0.02+(C24*F24*0.1)*0.98+(C24*G24*0.1)*0.02+(C24*H24*0.1)</f>
        <v>#VALUE!</v>
      </c>
    </row>
    <row r="25" spans="1:11" s="5" customFormat="1" ht="27" x14ac:dyDescent="0.25">
      <c r="A25" s="15" t="s">
        <v>22</v>
      </c>
      <c r="B25" s="16" t="s">
        <v>79</v>
      </c>
      <c r="C25" s="17">
        <v>4000</v>
      </c>
      <c r="D25" s="9" t="s">
        <v>64</v>
      </c>
      <c r="E25" s="9" t="s">
        <v>64</v>
      </c>
      <c r="F25" s="9" t="s">
        <v>64</v>
      </c>
      <c r="G25" s="9" t="s">
        <v>64</v>
      </c>
      <c r="H25" s="9" t="s">
        <v>64</v>
      </c>
      <c r="I25" s="10" t="e">
        <f>(C25*D25*0.8)*0.98+(C25*E25*0.8)*0.02+(C25*F25*0.1)*0.98+(C25*G25*0.1)*0.02+(C25*H25*0.1)</f>
        <v>#VALUE!</v>
      </c>
    </row>
    <row r="26" spans="1:11" s="5" customFormat="1" ht="27" x14ac:dyDescent="0.25">
      <c r="A26" s="15" t="s">
        <v>23</v>
      </c>
      <c r="B26" s="16" t="s">
        <v>39</v>
      </c>
      <c r="C26" s="17">
        <v>800</v>
      </c>
      <c r="D26" s="9" t="s">
        <v>64</v>
      </c>
      <c r="E26" s="9" t="s">
        <v>64</v>
      </c>
      <c r="F26" s="9" t="s">
        <v>64</v>
      </c>
      <c r="G26" s="9" t="s">
        <v>64</v>
      </c>
      <c r="H26" s="9" t="s">
        <v>64</v>
      </c>
      <c r="I26" s="10" t="e">
        <f t="shared" si="0"/>
        <v>#VALUE!</v>
      </c>
    </row>
    <row r="27" spans="1:11" s="5" customFormat="1" ht="27" x14ac:dyDescent="0.25">
      <c r="A27" s="15" t="s">
        <v>24</v>
      </c>
      <c r="B27" s="16" t="s">
        <v>80</v>
      </c>
      <c r="C27" s="17">
        <v>400</v>
      </c>
      <c r="D27" s="9" t="s">
        <v>64</v>
      </c>
      <c r="E27" s="9" t="s">
        <v>64</v>
      </c>
      <c r="F27" s="9" t="s">
        <v>64</v>
      </c>
      <c r="G27" s="9" t="s">
        <v>64</v>
      </c>
      <c r="H27" s="9" t="s">
        <v>64</v>
      </c>
      <c r="I27" s="10" t="e">
        <f>(C27*D27*0.8)*0.98+(C27*E27*0.8)*0.02+(C27*F27*0.1)*0.98+(C27*G27*0.1)*0.02+(C27*H27*0.1)</f>
        <v>#VALUE!</v>
      </c>
      <c r="K27"/>
    </row>
    <row r="28" spans="1:11" s="5" customFormat="1" ht="27" x14ac:dyDescent="0.25">
      <c r="A28" s="15" t="s">
        <v>25</v>
      </c>
      <c r="B28" s="16" t="s">
        <v>26</v>
      </c>
      <c r="C28" s="17">
        <v>1100</v>
      </c>
      <c r="D28" s="9" t="s">
        <v>64</v>
      </c>
      <c r="E28" s="9" t="s">
        <v>64</v>
      </c>
      <c r="F28" s="9" t="s">
        <v>64</v>
      </c>
      <c r="G28" s="9" t="s">
        <v>64</v>
      </c>
      <c r="H28" s="9" t="s">
        <v>64</v>
      </c>
      <c r="I28" s="10" t="e">
        <f t="shared" si="0"/>
        <v>#VALUE!</v>
      </c>
      <c r="K28"/>
    </row>
    <row r="29" spans="1:11" s="5" customFormat="1" ht="15" x14ac:dyDescent="0.25">
      <c r="A29" s="15" t="s">
        <v>34</v>
      </c>
      <c r="B29" s="16" t="s">
        <v>83</v>
      </c>
      <c r="C29" s="17">
        <v>750</v>
      </c>
      <c r="D29" s="9" t="s">
        <v>64</v>
      </c>
      <c r="E29" s="9" t="s">
        <v>64</v>
      </c>
      <c r="F29" s="9" t="s">
        <v>64</v>
      </c>
      <c r="G29" s="9" t="s">
        <v>64</v>
      </c>
      <c r="H29" s="9" t="s">
        <v>64</v>
      </c>
      <c r="I29" s="10" t="e">
        <f>(C29*D29*0.7)*0.98+(C29*E29*0.7)*0.02+(C29*F29*0.1)*0.98+(C29*G29*0.1)*0.02+(C29*H29*0.2)</f>
        <v>#VALUE!</v>
      </c>
      <c r="K29"/>
    </row>
    <row r="30" spans="1:11" s="5" customFormat="1" ht="15" x14ac:dyDescent="0.25">
      <c r="A30" s="15" t="s">
        <v>38</v>
      </c>
      <c r="B30" s="11" t="s">
        <v>81</v>
      </c>
      <c r="C30" s="18">
        <v>350</v>
      </c>
      <c r="D30" s="9" t="s">
        <v>64</v>
      </c>
      <c r="E30" s="9" t="s">
        <v>64</v>
      </c>
      <c r="F30" s="9" t="s">
        <v>64</v>
      </c>
      <c r="G30" s="9" t="s">
        <v>64</v>
      </c>
      <c r="H30" s="9" t="s">
        <v>64</v>
      </c>
      <c r="I30" s="10" t="e">
        <f>(C30*D30*0.7)*0.98+(C30*E30*0.7)*0.02+(C30*F30*0.1)*0.98+(C30*G30*0.1)*0.02+(C30*H30*0.2)</f>
        <v>#VALUE!</v>
      </c>
      <c r="K30"/>
    </row>
    <row r="31" spans="1:11" ht="27" x14ac:dyDescent="0.25">
      <c r="A31" s="15" t="s">
        <v>41</v>
      </c>
      <c r="B31" s="16" t="s">
        <v>82</v>
      </c>
      <c r="C31" s="17">
        <v>800</v>
      </c>
      <c r="D31" s="9" t="s">
        <v>64</v>
      </c>
      <c r="E31" s="9" t="s">
        <v>64</v>
      </c>
      <c r="F31" s="9" t="s">
        <v>64</v>
      </c>
      <c r="G31" s="9" t="s">
        <v>64</v>
      </c>
      <c r="H31" s="9" t="s">
        <v>64</v>
      </c>
      <c r="I31" s="10" t="e">
        <f t="shared" si="0"/>
        <v>#VALUE!</v>
      </c>
    </row>
    <row r="32" spans="1:11" ht="15" x14ac:dyDescent="0.25">
      <c r="A32" s="15" t="s">
        <v>44</v>
      </c>
      <c r="B32" s="16" t="s">
        <v>37</v>
      </c>
      <c r="C32" s="17">
        <v>1830</v>
      </c>
      <c r="D32" s="9" t="s">
        <v>64</v>
      </c>
      <c r="E32" s="9" t="s">
        <v>64</v>
      </c>
      <c r="F32" s="9" t="s">
        <v>64</v>
      </c>
      <c r="G32" s="9" t="s">
        <v>64</v>
      </c>
      <c r="H32" s="9" t="s">
        <v>64</v>
      </c>
      <c r="I32" s="10" t="e">
        <f t="shared" si="0"/>
        <v>#VALUE!</v>
      </c>
    </row>
    <row r="33" spans="1:9" ht="27" x14ac:dyDescent="0.25">
      <c r="A33" s="15" t="s">
        <v>45</v>
      </c>
      <c r="B33" s="16" t="s">
        <v>58</v>
      </c>
      <c r="C33" s="17">
        <v>3030</v>
      </c>
      <c r="D33" s="9" t="s">
        <v>64</v>
      </c>
      <c r="E33" s="9" t="s">
        <v>64</v>
      </c>
      <c r="F33" s="9" t="s">
        <v>64</v>
      </c>
      <c r="G33" s="9" t="s">
        <v>64</v>
      </c>
      <c r="H33" s="9" t="s">
        <v>64</v>
      </c>
      <c r="I33" s="10" t="e">
        <f t="shared" si="0"/>
        <v>#VALUE!</v>
      </c>
    </row>
    <row r="34" spans="1:9" ht="27" x14ac:dyDescent="0.25">
      <c r="A34" s="15" t="s">
        <v>46</v>
      </c>
      <c r="B34" s="11" t="s">
        <v>42</v>
      </c>
      <c r="C34" s="17">
        <v>2720</v>
      </c>
      <c r="D34" s="9" t="s">
        <v>64</v>
      </c>
      <c r="E34" s="9" t="s">
        <v>64</v>
      </c>
      <c r="F34" s="9" t="s">
        <v>64</v>
      </c>
      <c r="G34" s="9" t="s">
        <v>64</v>
      </c>
      <c r="H34" s="9" t="s">
        <v>64</v>
      </c>
      <c r="I34" s="10" t="e">
        <f>(C34*D34*0.3)*0.98+(C34*E34*0.3)*0.02+(C34*F34*0.1)*0.98+(C34*G34*0.1)*0.02+(C34*H34*0.6)</f>
        <v>#VALUE!</v>
      </c>
    </row>
    <row r="35" spans="1:9" ht="27" x14ac:dyDescent="0.25">
      <c r="A35" s="15" t="s">
        <v>47</v>
      </c>
      <c r="B35" s="8" t="s">
        <v>43</v>
      </c>
      <c r="C35" s="17">
        <v>3640</v>
      </c>
      <c r="D35" s="9" t="s">
        <v>64</v>
      </c>
      <c r="E35" s="9" t="s">
        <v>64</v>
      </c>
      <c r="F35" s="9" t="s">
        <v>64</v>
      </c>
      <c r="G35" s="9" t="s">
        <v>64</v>
      </c>
      <c r="H35" s="9" t="s">
        <v>64</v>
      </c>
      <c r="I35" s="10" t="e">
        <f>(C35*D35*0.3)*0.98+(C35*E35*0.3)*0.02+(C35*F35*0.1)*0.98+(C35*G35*0.1)*0.02+(C35*H35*0.6)</f>
        <v>#VALUE!</v>
      </c>
    </row>
    <row r="36" spans="1:9" ht="15" x14ac:dyDescent="0.25">
      <c r="A36" s="15" t="s">
        <v>49</v>
      </c>
      <c r="B36" s="16" t="s">
        <v>56</v>
      </c>
      <c r="C36" s="17">
        <v>1600</v>
      </c>
      <c r="D36" s="9" t="s">
        <v>64</v>
      </c>
      <c r="E36" s="9" t="s">
        <v>64</v>
      </c>
      <c r="F36" s="9" t="s">
        <v>64</v>
      </c>
      <c r="G36" s="9" t="s">
        <v>64</v>
      </c>
      <c r="H36" s="9" t="s">
        <v>64</v>
      </c>
      <c r="I36" s="10" t="e">
        <f t="shared" si="0"/>
        <v>#VALUE!</v>
      </c>
    </row>
    <row r="37" spans="1:9" ht="15" x14ac:dyDescent="0.25">
      <c r="A37" s="15" t="s">
        <v>50</v>
      </c>
      <c r="B37" s="16" t="s">
        <v>57</v>
      </c>
      <c r="C37" s="17">
        <v>1200</v>
      </c>
      <c r="D37" s="9" t="s">
        <v>64</v>
      </c>
      <c r="E37" s="9" t="s">
        <v>64</v>
      </c>
      <c r="F37" s="9" t="s">
        <v>64</v>
      </c>
      <c r="G37" s="9" t="s">
        <v>64</v>
      </c>
      <c r="H37" s="9" t="s">
        <v>64</v>
      </c>
      <c r="I37" s="10" t="e">
        <f t="shared" si="0"/>
        <v>#VALUE!</v>
      </c>
    </row>
    <row r="38" spans="1:9" ht="15" x14ac:dyDescent="0.25">
      <c r="A38" s="15" t="s">
        <v>52</v>
      </c>
      <c r="B38" s="8" t="s">
        <v>51</v>
      </c>
      <c r="C38" s="17">
        <v>320</v>
      </c>
      <c r="D38" s="9" t="s">
        <v>64</v>
      </c>
      <c r="E38" s="9" t="s">
        <v>64</v>
      </c>
      <c r="F38" s="9" t="s">
        <v>64</v>
      </c>
      <c r="G38" s="9" t="s">
        <v>64</v>
      </c>
      <c r="H38" s="9" t="s">
        <v>64</v>
      </c>
      <c r="I38" s="10" t="e">
        <f>(C38*D38*0.3)*0.98+(C38*E38*0.3)*0.02+(C38*F38*0.1)*0.98+(C38*G38*0.1)*0.02+(C38*H38*0.6)</f>
        <v>#VALUE!</v>
      </c>
    </row>
    <row r="39" spans="1:9" ht="15" x14ac:dyDescent="0.25">
      <c r="A39" s="15" t="s">
        <v>54</v>
      </c>
      <c r="B39" s="16" t="s">
        <v>53</v>
      </c>
      <c r="C39" s="17">
        <v>550</v>
      </c>
      <c r="D39" s="9" t="s">
        <v>64</v>
      </c>
      <c r="E39" s="9" t="s">
        <v>64</v>
      </c>
      <c r="F39" s="9" t="s">
        <v>64</v>
      </c>
      <c r="G39" s="9" t="s">
        <v>64</v>
      </c>
      <c r="H39" s="9" t="s">
        <v>64</v>
      </c>
      <c r="I39" s="10" t="e">
        <f t="shared" si="0"/>
        <v>#VALUE!</v>
      </c>
    </row>
    <row r="40" spans="1:9" ht="15" x14ac:dyDescent="0.25">
      <c r="A40" s="15" t="s">
        <v>84</v>
      </c>
      <c r="B40" s="20" t="s">
        <v>85</v>
      </c>
      <c r="C40" s="17">
        <v>900</v>
      </c>
      <c r="D40" s="9" t="s">
        <v>64</v>
      </c>
      <c r="E40" s="9" t="s">
        <v>64</v>
      </c>
      <c r="F40" s="9" t="s">
        <v>64</v>
      </c>
      <c r="G40" s="9" t="s">
        <v>64</v>
      </c>
      <c r="H40" s="9" t="s">
        <v>64</v>
      </c>
      <c r="I40" s="10" t="e">
        <f>(C40*D40*0.7)*0.98+(C40*E40*0.7)*0.02+(C40*F40*0.1)*0.98+(C40*G40*0.1)*0.02+(C40*H40*0.2)</f>
        <v>#VALUE!</v>
      </c>
    </row>
    <row r="41" spans="1:9" ht="18.75" x14ac:dyDescent="0.25">
      <c r="A41" s="21"/>
      <c r="B41" s="22"/>
      <c r="C41" s="23"/>
      <c r="I41" t="e">
        <f>SUBTOTAL(109,Table1[Total])</f>
        <v>#VALUE!</v>
      </c>
    </row>
  </sheetData>
  <pageMargins left="0.7" right="0.7" top="0.75" bottom="0.75" header="0.3" footer="0.3"/>
  <pageSetup paperSize="9" scale="89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EU-LISA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FULCO Antonio (EU-LISA)</dc:creator>
  <cp:lastModifiedBy>KATONA Szilvia Rita (EU-LISA)</cp:lastModifiedBy>
  <cp:lastPrinted>2014-07-15T11:30:50Z</cp:lastPrinted>
  <dcterms:created xsi:type="dcterms:W3CDTF">2014-04-07T07:23:43Z</dcterms:created>
  <dcterms:modified xsi:type="dcterms:W3CDTF">2014-08-01T13:17:44Z</dcterms:modified>
</cp:coreProperties>
</file>